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368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2" i="5"/>
  <c r="J49" i="5"/>
  <c r="J51" i="5"/>
  <c r="J54" i="5"/>
  <c r="J48" i="5"/>
  <c r="J50" i="5"/>
  <c r="H47" i="5"/>
  <c r="H49" i="5"/>
  <c r="H51" i="5"/>
  <c r="H54" i="5"/>
  <c r="H48" i="5"/>
  <c r="H50" i="5"/>
  <c r="H52" i="5"/>
  <c r="F47" i="5"/>
  <c r="F48" i="5"/>
  <c r="F49" i="5"/>
  <c r="F51" i="5"/>
  <c r="F54" i="5"/>
  <c r="F50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<sst xmlns="http://schemas.openxmlformats.org/spreadsheetml/2006/main" count="258" uniqueCount="152">
  <si>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</si>
  <si>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</si>
  <si>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</si>
  <si>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</si>
  <si>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</si>
  <si>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</si>
  <si>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</si>
  <si>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</si>
  <si>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</si>
  <si>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</si>
  <si>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</si>
  <si>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</si>
  <si>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</si>
  <si>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</si>
  <si>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</si>
  <si>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</si>
  <si>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</si>
  <si>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</si>
  <si>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</si>
  <si>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</si>
  <si>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</si>
  <si>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</si>
  <si>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</si>
  <si>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</si>
  <si>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</si>
  <si>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</si>
  <si>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</si>
  <si>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</si>
  <si>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</si>
  <si>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</si>
  <si>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</si>
  <si>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</si>
  <si>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</si>
  <si>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</si>
  <si>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</si>
  <si>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</si>
  <si>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</si>
  <si>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</si>
  <si>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</si>
  <si>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</si>
  <si>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</si>
  <si>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</si>
  <si>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</si>
  <si>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</si>
  <si>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</si>
  <si>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</si>
  <si>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</si>
  <si>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</si>
  <si>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</si>
  <si>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</si>
  <si>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</si>
  <si>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</si>
  <si>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</si>
  <si>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</si>
  <si>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</si>
  <si>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</si>
  <si>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</si>
  <si>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</si>
  <si>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</si>
  <si>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</si>
  <si>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</si>
  <si>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</si>
  <si>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</si>
  <si>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</si>
  <si>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</si>
  <si>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</si>
  <si>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</si>
  <si>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</si>
  <si>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</si>
  <si>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</si>
  <si>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</si>
  <si>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</si>
  <si>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</si>
  <si>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</si>
  <si>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</si>
  <si>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</si>
  <si>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</si>
  <si>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</si>
  <si>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</si>
  <si>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</si>
  <si>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</si>
  <si>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</si>
  <si>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</si>
  <si>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</si>
  <si>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</si>
  <si>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</si>
  <si>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</si>
  <si>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</si>
  <si>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</si>
  <si>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</si>
  <si>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</si>
  <si>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</si>
  <si>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</si>
  <si>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</si>
  <si>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</si>
  <si>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</si>
  <si>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</si>
  <si>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</si>
  <si>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</si>
  <si>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</si>
  <si>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</si>
  <si>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</si>
  <si>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</si>
  <si>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</si>
  <si>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</si>
  <si>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</si>
  <si>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</si>
  <si>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</si>
  <si>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</si>
  <si>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</si>
  <si>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</si>
  <si>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</si>
  <si>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</si>
  <si>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</si>
  <si>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</si>
  <si>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</si>
  <si>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</si>
  <si>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</si>
  <si>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</si>
  <si>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</si>
  <si>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</si>
  <si>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</si>
  <si>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</si>
  <si>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</si>
  <si>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</si>
  <si>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</si>
  <si>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</si>
  <si>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</si>
  <si>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</si>
  <si>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</si>
  <si>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</si>
  <si>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</si>
  <si>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</si>
  <si>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</si>
  <si>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</si>
  <si>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</si>
  <si>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</si>
  <si>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</si>
  <si>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</si>
  <si>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Rtn. Delia's Place</t>
  </si>
  <si>
    <t>Ubay, Bohol</t>
  </si>
  <si>
    <t>Tubigon, Bohol</t>
  </si>
  <si>
    <t>BMLC Tubigon</t>
  </si>
  <si>
    <t>Cebu City and Jagna</t>
  </si>
  <si>
    <t>HCA Tubigon, Bohol</t>
  </si>
  <si>
    <t>Plant a Tree for Posterity</t>
  </si>
  <si>
    <t>x</t>
  </si>
  <si>
    <t>Orientation Seminar for New Members</t>
  </si>
  <si>
    <t>New Rotarians and Rotaractors</t>
  </si>
  <si>
    <t xml:space="preserve">x </t>
  </si>
  <si>
    <t>Dental Mission - Day 1</t>
  </si>
  <si>
    <t>Residents of Tubigon, Bohol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</si>
</sst>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3" fontId="31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64" zoomScale="200" zoomScaleNormal="200" zoomScalePageLayoutView="200" workbookViewId="0">
      <selection activeCell="B22" sqref="B22:C22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43739</v>
      </c>
      <c r="P8" s="96"/>
    </row>
    <row r="9" spans="1:16" s="34" customFormat="1" ht="14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43710</v>
      </c>
      <c r="C11" s="152"/>
      <c r="D11" s="112">
        <v>21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43722</v>
      </c>
      <c r="C12" s="154"/>
      <c r="D12" s="102">
        <v>17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8"/>
      <c r="B13" s="153">
        <v>43728</v>
      </c>
      <c r="C13" s="154"/>
      <c r="D13" s="102">
        <v>16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139</v>
      </c>
    </row>
    <row r="14" spans="1:16" s="36" customFormat="1" ht="12" customHeight="1" thickTop="1" thickBot="1">
      <c r="A14" s="178"/>
      <c r="B14" s="153">
        <v>43735</v>
      </c>
      <c r="C14" s="154"/>
      <c r="D14" s="102">
        <v>15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139</v>
      </c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>
        <v>43715</v>
      </c>
      <c r="C16" s="154"/>
      <c r="D16" s="81"/>
      <c r="E16" s="68"/>
      <c r="F16" s="69"/>
      <c r="G16" s="70"/>
      <c r="H16" s="63">
        <v>7</v>
      </c>
      <c r="I16" s="82"/>
      <c r="J16" s="83"/>
      <c r="K16" s="64"/>
      <c r="L16" s="84"/>
      <c r="M16" s="61"/>
      <c r="N16" s="61"/>
      <c r="O16" s="66"/>
      <c r="P16" s="45" t="s">
        <v>143</v>
      </c>
    </row>
    <row r="17" spans="1:16" s="36" customFormat="1" ht="12" customHeight="1" thickTop="1" thickBot="1">
      <c r="A17" s="178"/>
      <c r="B17" s="153">
        <v>43727</v>
      </c>
      <c r="C17" s="154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43709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11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>
        <v>43710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21</v>
      </c>
      <c r="M20" s="63"/>
      <c r="N20" s="62"/>
      <c r="O20" s="173"/>
      <c r="P20" s="45" t="s">
        <v>139</v>
      </c>
    </row>
    <row r="21" spans="1:16" s="36" customFormat="1" ht="12" customHeight="1" thickTop="1" thickBot="1">
      <c r="A21" s="178"/>
      <c r="B21" s="153">
        <v>43737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9</v>
      </c>
      <c r="M21" s="63"/>
      <c r="N21" s="62"/>
      <c r="O21" s="173"/>
      <c r="P21" s="45" t="s">
        <v>144</v>
      </c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43729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4</v>
      </c>
      <c r="O27" s="176"/>
      <c r="P27" s="46" t="s">
        <v>140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27</v>
      </c>
      <c r="J31" s="156" t="s">
        <v>7</v>
      </c>
      <c r="K31" s="157"/>
      <c r="L31" s="157"/>
      <c r="M31" s="157"/>
      <c r="N31" s="157"/>
      <c r="O31" s="157"/>
      <c r="P31" s="3">
        <v>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7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27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>
      <c r="A52" s="141" t="str">
        <f>N6</f>
        <v>Haydee C. Cabasan</v>
      </c>
      <c r="B52" s="142"/>
      <c r="C52" s="143"/>
      <c r="D52" s="143"/>
      <c r="E52" s="143"/>
      <c r="F52" s="143"/>
      <c r="G52" s="143" t="str">
        <f>I6</f>
        <v>Ma. Trina V. Sumayang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5" zoomScale="200" zoomScaleNormal="200" zoomScalePageLayoutView="200" workbookViewId="0">
      <selection activeCell="G11" sqref="G11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9" customHeight="1" thickBot="1">
      <c r="A3" s="255" t="str">
        <f>'Summary of Activities'!A6</f>
        <v>Tubigon</v>
      </c>
      <c r="B3" s="255"/>
      <c r="C3" s="255"/>
      <c r="D3" s="255"/>
      <c r="E3" s="255"/>
      <c r="F3" s="255" t="str">
        <f>'Summary of Activities'!I6</f>
        <v>Ma. Trina V. Sumayang</v>
      </c>
      <c r="G3" s="255"/>
      <c r="H3" s="255"/>
      <c r="I3" s="255"/>
      <c r="J3" s="255"/>
      <c r="K3" s="255"/>
      <c r="L3" s="255" t="str">
        <f>'Summary of Activities'!N6</f>
        <v>Haydee C. Cabasan</v>
      </c>
      <c r="M3" s="255"/>
      <c r="N3" s="255"/>
      <c r="O3" s="255"/>
      <c r="P3" s="255"/>
      <c r="Q3" s="255"/>
      <c r="R3" s="255" t="str">
        <f>'Summary of Activities'!H6</f>
        <v>1F</v>
      </c>
      <c r="S3" s="255"/>
      <c r="T3" s="280">
        <f>'Summary of Activities'!K2</f>
        <v>43709</v>
      </c>
      <c r="U3" s="255"/>
      <c r="V3" s="255"/>
      <c r="W3" s="281">
        <f>'Summary of Activities'!O8</f>
        <v>43739</v>
      </c>
      <c r="X3" s="281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">
      <c r="A5" s="220">
        <v>1</v>
      </c>
      <c r="B5" s="222">
        <f>'Summary of Activities'!B19</f>
        <v>43709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146</v>
      </c>
      <c r="V5" s="203" t="s">
        <v>52</v>
      </c>
      <c r="W5" s="203"/>
      <c r="X5" s="204"/>
    </row>
    <row r="6" spans="1:24" s="7" customFormat="1" ht="13" thickBot="1">
      <c r="A6" s="220"/>
      <c r="B6" s="223"/>
      <c r="C6" s="48"/>
      <c r="D6" s="49"/>
      <c r="E6" s="50"/>
      <c r="F6" s="51"/>
      <c r="G6" s="49"/>
      <c r="H6" s="52"/>
      <c r="I6" s="48">
        <v>50</v>
      </c>
      <c r="J6" s="49">
        <v>5</v>
      </c>
      <c r="K6" s="50">
        <v>1000</v>
      </c>
      <c r="L6" s="51"/>
      <c r="M6" s="49"/>
      <c r="N6" s="52"/>
      <c r="O6" s="48"/>
      <c r="P6" s="49"/>
      <c r="Q6" s="50"/>
      <c r="R6" s="51"/>
      <c r="S6" s="49"/>
      <c r="T6" s="52">
        <v>5</v>
      </c>
      <c r="U6" s="54"/>
      <c r="V6" s="205" t="s">
        <v>50</v>
      </c>
      <c r="W6" s="205"/>
      <c r="X6" s="206"/>
    </row>
    <row r="7" spans="1:24" ht="13" thickBot="1">
      <c r="A7" s="221"/>
      <c r="B7" s="224"/>
      <c r="C7" s="227" t="s">
        <v>41</v>
      </c>
      <c r="D7" s="228"/>
      <c r="E7" s="237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">
      <c r="A10" s="220">
        <v>2</v>
      </c>
      <c r="B10" s="222">
        <f>'Summary of Activities'!B20</f>
        <v>43710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149</v>
      </c>
      <c r="V10" s="203" t="s">
        <v>52</v>
      </c>
      <c r="W10" s="203"/>
      <c r="X10" s="204"/>
    </row>
    <row r="11" spans="1:24" s="7" customFormat="1" ht="13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" thickBot="1">
      <c r="A12" s="221"/>
      <c r="B12" s="224"/>
      <c r="C12" s="227" t="s">
        <v>41</v>
      </c>
      <c r="D12" s="228"/>
      <c r="E12" s="208" t="s">
        <v>147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148</v>
      </c>
      <c r="U12" s="208"/>
      <c r="V12" s="208"/>
      <c r="W12" s="208"/>
      <c r="X12" s="209"/>
    </row>
    <row r="13" spans="1:24" ht="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">
      <c r="A15" s="220">
        <v>3</v>
      </c>
      <c r="B15" s="222">
        <f>'Summary of Activities'!B21</f>
        <v>43737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68</v>
      </c>
      <c r="P16" s="49">
        <v>15</v>
      </c>
      <c r="Q16" s="50">
        <v>5000</v>
      </c>
      <c r="R16" s="51"/>
      <c r="S16" s="49"/>
      <c r="T16" s="52"/>
      <c r="U16" s="54"/>
      <c r="V16" s="205" t="s">
        <v>50</v>
      </c>
      <c r="W16" s="205"/>
      <c r="X16" s="206"/>
    </row>
    <row r="17" spans="1:24" ht="13" thickBot="1">
      <c r="A17" s="221"/>
      <c r="B17" s="224"/>
      <c r="C17" s="227" t="s">
        <v>41</v>
      </c>
      <c r="D17" s="228"/>
      <c r="E17" s="208" t="s">
        <v>150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3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50</v>
      </c>
      <c r="G49" s="279"/>
      <c r="H49" s="278">
        <f>J6+J11+J16+J21+J26+J31+J36+J41</f>
        <v>5</v>
      </c>
      <c r="I49" s="279"/>
      <c r="J49" s="272">
        <f>K6+K11+K16+K21+K26+K31+K36+K41</f>
        <v>1000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68</v>
      </c>
      <c r="G51" s="279"/>
      <c r="H51" s="278">
        <f>P6+P11+P16+P21+P26+P31+P36+P41</f>
        <v>15</v>
      </c>
      <c r="I51" s="279"/>
      <c r="J51" s="272">
        <f>Q6+Q11+Q16+Q21+Q26+Q31+Q36+Q41</f>
        <v>5000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5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>
      <c r="A54" s="265" t="s">
        <v>56</v>
      </c>
      <c r="B54" s="266"/>
      <c r="C54" s="266"/>
      <c r="D54" s="266"/>
      <c r="E54" s="267"/>
      <c r="F54" s="262">
        <f>SUM(F47:G51)</f>
        <v>118</v>
      </c>
      <c r="G54" s="263"/>
      <c r="H54" s="262">
        <f>SUM(H47:I52)</f>
        <v>20</v>
      </c>
      <c r="I54" s="263"/>
      <c r="J54" s="259">
        <f>SUM(J47:L52)</f>
        <v>6005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9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7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4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2015-01-01T00:23:37Z</cp:lastPrinted>
  <dcterms:created xsi:type="dcterms:W3CDTF">2013-07-03T03:04:40Z</dcterms:created>
  <dcterms:modified xsi:type="dcterms:W3CDTF">2019-10-08T02:31:41Z</dcterms:modified>
</cp:coreProperties>
</file>