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checkCompatibility="1" autoCompressPictures="0"/>
  <bookViews>
    <workbookView xWindow="0" yWindow="0" windowWidth="25600" windowHeight="1502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<sst xmlns="http://schemas.openxmlformats.org/spreadsheetml/2006/main" count="294" uniqueCount="176">
  <si>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</si>
  <si>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</si>
  <si>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</si>
  <si>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</si>
  <si>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</si>
  <si>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</si>
  <si>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</si>
  <si>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</si>
  <si>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</si>
  <si>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</si>
  <si>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</si>
  <si>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</si>
  <si>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</si>
  <si>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</si>
  <si>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</si>
  <si>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</si>
  <si>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</si>
  <si>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</si>
  <si>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</si>
  <si>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</si>
  <si>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</si>
  <si>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</si>
  <si>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</si>
  <si>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</si>
  <si>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</si>
  <si>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</si>
  <si>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</si>
  <si>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</si>
  <si>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</si>
  <si>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</si>
  <si>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</si>
  <si>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</si>
  <si>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</si>
  <si>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</si>
  <si>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</si>
  <si>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</si>
  <si>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</si>
  <si>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</si>
  <si>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</si>
  <si>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</si>
  <si>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</si>
  <si>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</si>
  <si>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</si>
  <si>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</si>
  <si>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</si>
  <si>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</si>
  <si>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</si>
  <si>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</si>
  <si>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</si>
  <si>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</si>
  <si>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</si>
  <si>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</si>
  <si>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</si>
  <si>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</si>
  <si>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</si>
  <si>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</si>
  <si>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</si>
  <si>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</si>
  <si>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</si>
  <si>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</si>
  <si>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</si>
  <si>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</si>
  <si>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</si>
  <si>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</si>
  <si>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</si>
  <si>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</si>
  <si>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</si>
  <si>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</si>
  <si>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</si>
  <si>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</si>
  <si>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</si>
  <si>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</si>
  <si>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</si>
  <si>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</si>
  <si>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</si>
  <si>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</si>
  <si>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</si>
  <si>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</si>
  <si>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</si>
  <si>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</si>
  <si>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</si>
  <si>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</si>
  <si>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</si>
  <si>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</si>
  <si>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</si>
  <si>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</si>
  <si>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</si>
  <si>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</si>
  <si>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</si>
  <si>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</si>
  <si>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</si>
  <si>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</si>
  <si>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</si>
  <si>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</si>
  <si>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</si>
  <si>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</si>
  <si>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</si>
  <si>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</si>
  <si>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</si>
  <si>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</si>
  <si>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</si>
  <si>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</si>
  <si>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</si>
  <si>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</si>
  <si>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</si>
  <si>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</si>
  <si>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</si>
  <si>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</si>
  <si>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</si>
  <si>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</si>
  <si>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</si>
  <si>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</si>
  <si>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</si>
  <si>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</si>
  <si>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</si>
  <si>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</si>
  <si>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</si>
  <si>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</si>
  <si>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</si>
  <si>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</si>
  <si>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</si>
  <si>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</si>
  <si>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</si>
  <si>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</si>
  <si>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</si>
  <si>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</si>
  <si>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</si>
  <si>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</si>
  <si>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</si>
  <si>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</si>
  <si>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</si>
  <si>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</si>
  <si>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</si>
  <si>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</si>
  <si>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</si>
  <si>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Amelio Batohanon</t>
  </si>
  <si>
    <t>Waling waling Davao</t>
  </si>
  <si>
    <t>2B</t>
  </si>
  <si>
    <t>Teresita P. Yniguez</t>
  </si>
  <si>
    <t>Estela Maribel Tan Vilela</t>
  </si>
  <si>
    <t>Apr-1-20</t>
  </si>
  <si>
    <t>rcwwd chatgroup/fb</t>
  </si>
  <si>
    <t>Apr-7-20</t>
  </si>
  <si>
    <t>Apr-8-20</t>
  </si>
  <si>
    <t>Apr- 8-20</t>
  </si>
  <si>
    <t>Apr-10-20</t>
  </si>
  <si>
    <t>La vida Quarantine Facility</t>
  </si>
  <si>
    <t>House of Hope &amp; Children's Cancer Institute(SPMC)</t>
  </si>
  <si>
    <t>Cotabato Regional Medical Center</t>
  </si>
  <si>
    <t>Apr-11-20</t>
  </si>
  <si>
    <t>Apr-14-20</t>
  </si>
  <si>
    <t>La Vida Quarantine Facility &amp; Institute for Women and Newborn Health(SPMC)</t>
  </si>
  <si>
    <t>R6S1</t>
  </si>
  <si>
    <t>Davao Hi-way Patrol grp./Sultan Kudarat/GenSan /Cotabato/Sikelco&amp;Socoteco</t>
  </si>
  <si>
    <t>House of Hope/CCI(SPMC)&amp; La Vida Quarantine Facility</t>
  </si>
  <si>
    <t xml:space="preserve">Apr-6,14-20 </t>
  </si>
  <si>
    <t>Apr-21-20</t>
  </si>
  <si>
    <t>Apr-18-20</t>
  </si>
  <si>
    <t>Apr-20,24-20</t>
  </si>
  <si>
    <t>Phil. Navy-Barko Ng Republiks ng Pilipinas &amp; SPMC Logistics (IM Covid 19 area)</t>
  </si>
  <si>
    <t>X</t>
  </si>
  <si>
    <t xml:space="preserve">House Of Hope/Children's Cancer Institute(Southern Phils. Medical Center)and La Vida Quarantine Facility </t>
  </si>
  <si>
    <t>Food Donations/ Help for Covid19 Frontliners, PUI/PUM</t>
  </si>
  <si>
    <t>Help For COVID 19 Frontliners ( Donationed 129 pcs. PPEs)</t>
  </si>
  <si>
    <t>Help For COVID 19 Frontliners/PUI/PUM ( Donations of Clothes and Food)</t>
  </si>
  <si>
    <t>La Vida Quarantine Facility</t>
  </si>
  <si>
    <t>Davao Hi-way Patrol Grp:/Socoteco &amp;Sukelco Sultan Kudarat, 16th IB, 2nd IDPhil. Army,PHPT DavNor, Panabo DCP, Residents of Buhangin Davao City,Residents of Brgy. Lasang,DC,BFP Panabo, Crime Lab 11, some personels pf 911 Davao City</t>
  </si>
  <si>
    <t>Help for COVID 19 Fromtliners, PUI &amp; PUM (Food Donation)</t>
  </si>
  <si>
    <t xml:space="preserve"> House of Hope, CCI (SPMC), Institute for Women and Newborn (SPMC) &amp; La Vida Quarantine Facility </t>
  </si>
  <si>
    <t>Help for COVID 19 Frontliners, PUI &amp; PUM ( Food Donations)</t>
  </si>
  <si>
    <t>Apr-15,16-20</t>
  </si>
  <si>
    <t>House of Hope, CCI and Institute for Women &amp; Newborm Health  (SPMC) La Vida quarantine Facility</t>
  </si>
  <si>
    <t>Help for COVID 19 Frontliners ( Donation of PPEs)</t>
  </si>
  <si>
    <t>Philippine Navy- Barko ng Republiko ng Pilipinas &amp;SPMC Logistics ( IM Covid area)</t>
  </si>
  <si>
    <t>House of Hope/CCI ( SPMC) &amp; La Vida quarantine Facility</t>
  </si>
  <si>
    <t>Help for COVID 19 ( Donation of 20 tons of frozen Prok Meat Products)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</si>
</sst>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16" fontId="17" fillId="4" borderId="9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C39" zoomScale="200" zoomScaleNormal="200" zoomScalePageLayoutView="200" workbookViewId="0">
      <selection activeCell="B24" sqref="B24:C24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43922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136</v>
      </c>
      <c r="B6" s="195"/>
      <c r="C6" s="196"/>
      <c r="D6" s="196"/>
      <c r="E6" s="196"/>
      <c r="F6" s="196"/>
      <c r="G6" s="196"/>
      <c r="H6" s="28" t="s">
        <v>137</v>
      </c>
      <c r="I6" s="197" t="s">
        <v>138</v>
      </c>
      <c r="J6" s="197"/>
      <c r="K6" s="197"/>
      <c r="L6" s="197"/>
      <c r="M6" s="197"/>
      <c r="N6" s="197" t="s">
        <v>139</v>
      </c>
      <c r="O6" s="197"/>
      <c r="P6" s="198"/>
    </row>
    <row r="7" spans="1:16" ht="1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43964</v>
      </c>
      <c r="P8" s="181"/>
    </row>
    <row r="9" spans="1:16" s="34" customFormat="1" ht="14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 t="s">
        <v>140</v>
      </c>
      <c r="C11" s="149"/>
      <c r="D11" s="155">
        <v>12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141</v>
      </c>
    </row>
    <row r="12" spans="1:16" s="36" customFormat="1" ht="12" customHeight="1" thickTop="1" thickBot="1">
      <c r="A12" s="84"/>
      <c r="B12" s="80" t="s">
        <v>142</v>
      </c>
      <c r="C12" s="81"/>
      <c r="D12" s="91">
        <v>6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141</v>
      </c>
    </row>
    <row r="13" spans="1:16" s="36" customFormat="1" ht="12" customHeight="1" thickTop="1" thickBot="1">
      <c r="A13" s="84"/>
      <c r="B13" s="80" t="s">
        <v>144</v>
      </c>
      <c r="C13" s="81"/>
      <c r="D13" s="91">
        <v>8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 t="s">
        <v>141</v>
      </c>
    </row>
    <row r="14" spans="1:16" s="36" customFormat="1" ht="12" customHeight="1" thickTop="1" thickBot="1">
      <c r="A14" s="84"/>
      <c r="B14" s="80" t="s">
        <v>149</v>
      </c>
      <c r="C14" s="81"/>
      <c r="D14" s="91">
        <v>8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 t="s">
        <v>141</v>
      </c>
    </row>
    <row r="15" spans="1:16" s="36" customFormat="1" ht="12" customHeight="1" thickTop="1" thickBot="1">
      <c r="A15" s="84"/>
      <c r="B15" s="80" t="s">
        <v>150</v>
      </c>
      <c r="C15" s="81"/>
      <c r="D15" s="182"/>
      <c r="E15" s="183"/>
      <c r="F15" s="184">
        <v>12</v>
      </c>
      <c r="G15" s="77"/>
      <c r="H15" s="92"/>
      <c r="I15" s="185"/>
      <c r="J15" s="78"/>
      <c r="K15" s="180"/>
      <c r="L15" s="90"/>
      <c r="M15" s="64"/>
      <c r="N15" s="64"/>
      <c r="O15" s="65"/>
      <c r="P15" s="45" t="s">
        <v>141</v>
      </c>
    </row>
    <row r="16" spans="1:16" s="36" customFormat="1" ht="12" customHeight="1" thickTop="1" thickBot="1">
      <c r="A16" s="84"/>
      <c r="B16" s="80" t="s">
        <v>157</v>
      </c>
      <c r="C16" s="81"/>
      <c r="D16" s="167"/>
      <c r="E16" s="168"/>
      <c r="F16" s="75"/>
      <c r="G16" s="76"/>
      <c r="H16" s="77">
        <v>5</v>
      </c>
      <c r="I16" s="199"/>
      <c r="J16" s="88"/>
      <c r="K16" s="89"/>
      <c r="L16" s="90"/>
      <c r="M16" s="64"/>
      <c r="N16" s="64"/>
      <c r="O16" s="65"/>
      <c r="P16" s="45" t="s">
        <v>141</v>
      </c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 t="s">
        <v>155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4</v>
      </c>
      <c r="M19" s="77"/>
      <c r="N19" s="78"/>
      <c r="O19" s="79"/>
      <c r="P19" s="45" t="s">
        <v>147</v>
      </c>
    </row>
    <row r="20" spans="1:16" s="36" customFormat="1" ht="12" customHeight="1" thickTop="1" thickBot="1">
      <c r="A20" s="84"/>
      <c r="B20" s="80" t="s">
        <v>143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6</v>
      </c>
      <c r="M20" s="77"/>
      <c r="N20" s="78"/>
      <c r="O20" s="79"/>
      <c r="P20" s="45" t="s">
        <v>148</v>
      </c>
    </row>
    <row r="21" spans="1:16" s="36" customFormat="1" ht="12" customHeight="1" thickTop="1" thickBot="1">
      <c r="A21" s="84"/>
      <c r="B21" s="80" t="s">
        <v>145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4</v>
      </c>
      <c r="M21" s="77"/>
      <c r="N21" s="78"/>
      <c r="O21" s="79"/>
      <c r="P21" s="45" t="s">
        <v>146</v>
      </c>
    </row>
    <row r="22" spans="1:16" s="36" customFormat="1" ht="12" customHeight="1" thickTop="1" thickBot="1">
      <c r="A22" s="84"/>
      <c r="B22" s="80" t="s">
        <v>150</v>
      </c>
      <c r="C22" s="81"/>
      <c r="D22" s="82"/>
      <c r="E22" s="64"/>
      <c r="F22" s="64"/>
      <c r="G22" s="64"/>
      <c r="H22" s="64"/>
      <c r="I22" s="64"/>
      <c r="J22" s="64"/>
      <c r="K22" s="78"/>
      <c r="L22" s="77">
        <v>8</v>
      </c>
      <c r="M22" s="77"/>
      <c r="N22" s="78"/>
      <c r="O22" s="79"/>
      <c r="P22" s="45" t="s">
        <v>151</v>
      </c>
    </row>
    <row r="23" spans="1:16" s="36" customFormat="1" ht="12" customHeight="1" thickTop="1" thickBot="1">
      <c r="A23" s="84"/>
      <c r="B23" s="80" t="s">
        <v>150</v>
      </c>
      <c r="C23" s="81"/>
      <c r="D23" s="82"/>
      <c r="E23" s="64"/>
      <c r="F23" s="64"/>
      <c r="G23" s="64"/>
      <c r="H23" s="64"/>
      <c r="I23" s="64"/>
      <c r="J23" s="64"/>
      <c r="K23" s="78"/>
      <c r="L23" s="77" t="s">
        <v>152</v>
      </c>
      <c r="M23" s="77"/>
      <c r="N23" s="78"/>
      <c r="O23" s="79"/>
      <c r="P23" s="45" t="s">
        <v>153</v>
      </c>
    </row>
    <row r="24" spans="1:16" s="36" customFormat="1" ht="12" customHeight="1" thickTop="1" thickBot="1">
      <c r="A24" s="84"/>
      <c r="B24" s="80" t="s">
        <v>170</v>
      </c>
      <c r="C24" s="81"/>
      <c r="D24" s="82"/>
      <c r="E24" s="64"/>
      <c r="F24" s="64"/>
      <c r="G24" s="64"/>
      <c r="H24" s="64"/>
      <c r="I24" s="64"/>
      <c r="J24" s="64"/>
      <c r="K24" s="78"/>
      <c r="L24" s="77">
        <v>5</v>
      </c>
      <c r="M24" s="77"/>
      <c r="N24" s="78"/>
      <c r="O24" s="79"/>
      <c r="P24" s="45" t="s">
        <v>154</v>
      </c>
    </row>
    <row r="25" spans="1:16" s="36" customFormat="1" ht="12" customHeight="1" thickTop="1" thickBot="1">
      <c r="A25" s="84"/>
      <c r="B25" s="80" t="s">
        <v>158</v>
      </c>
      <c r="C25" s="81"/>
      <c r="D25" s="82"/>
      <c r="E25" s="64"/>
      <c r="F25" s="64"/>
      <c r="G25" s="64"/>
      <c r="H25" s="64"/>
      <c r="I25" s="64"/>
      <c r="J25" s="64"/>
      <c r="K25" s="78"/>
      <c r="L25" s="77">
        <v>4</v>
      </c>
      <c r="M25" s="77"/>
      <c r="N25" s="78"/>
      <c r="O25" s="79"/>
      <c r="P25" s="45" t="s">
        <v>159</v>
      </c>
    </row>
    <row r="26" spans="1:16" s="36" customFormat="1" ht="12" customHeight="1" thickTop="1" thickBot="1">
      <c r="A26" s="84"/>
      <c r="B26" s="80" t="s">
        <v>156</v>
      </c>
      <c r="C26" s="81"/>
      <c r="D26" s="82"/>
      <c r="E26" s="64"/>
      <c r="F26" s="64"/>
      <c r="G26" s="64"/>
      <c r="H26" s="64"/>
      <c r="I26" s="64"/>
      <c r="J26" s="64"/>
      <c r="K26" s="78"/>
      <c r="L26" s="77">
        <v>5</v>
      </c>
      <c r="M26" s="77"/>
      <c r="N26" s="78"/>
      <c r="O26" s="79"/>
      <c r="P26" s="45" t="s">
        <v>154</v>
      </c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45</v>
      </c>
      <c r="J31" s="104" t="s">
        <v>7</v>
      </c>
      <c r="K31" s="105"/>
      <c r="L31" s="105"/>
      <c r="M31" s="105"/>
      <c r="N31" s="105"/>
      <c r="O31" s="105"/>
      <c r="P31" s="3">
        <v>6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6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45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4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>
      <c r="A52" s="140" t="str">
        <f>N6</f>
        <v>Estela Maribel Tan Vilela</v>
      </c>
      <c r="B52" s="141"/>
      <c r="C52" s="142"/>
      <c r="D52" s="142"/>
      <c r="E52" s="142"/>
      <c r="F52" s="142"/>
      <c r="G52" s="142" t="str">
        <f>I6</f>
        <v>Teresita P. Yniguez</v>
      </c>
      <c r="H52" s="142"/>
      <c r="I52" s="142"/>
      <c r="J52" s="142"/>
      <c r="K52" s="142"/>
      <c r="L52" s="142"/>
      <c r="M52" s="143" t="s">
        <v>135</v>
      </c>
      <c r="N52" s="143"/>
      <c r="O52" s="143"/>
      <c r="P52" s="144"/>
    </row>
    <row r="53" spans="1:16" ht="14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B32" zoomScale="200" zoomScaleNormal="200" zoomScalePageLayoutView="200" workbookViewId="0">
      <selection activeCell="Q21" sqref="Q21"/>
    </sheetView>
  </sheetViews>
  <sheetFormatPr baseColWidth="10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>
      <c r="A3" s="200" t="str">
        <f>'Summary of Activities'!A6</f>
        <v>Waling waling Davao</v>
      </c>
      <c r="B3" s="200"/>
      <c r="C3" s="200"/>
      <c r="D3" s="200"/>
      <c r="E3" s="200"/>
      <c r="F3" s="200" t="str">
        <f>'Summary of Activities'!I6</f>
        <v>Teresita P. Yniguez</v>
      </c>
      <c r="G3" s="200"/>
      <c r="H3" s="200"/>
      <c r="I3" s="200"/>
      <c r="J3" s="200"/>
      <c r="K3" s="200"/>
      <c r="L3" s="200" t="str">
        <f>'Summary of Activities'!N6</f>
        <v>Estela Maribel Tan Vilela</v>
      </c>
      <c r="M3" s="200"/>
      <c r="N3" s="200"/>
      <c r="O3" s="200"/>
      <c r="P3" s="200"/>
      <c r="Q3" s="200"/>
      <c r="R3" s="200" t="str">
        <f>'Summary of Activities'!H6</f>
        <v>2B</v>
      </c>
      <c r="S3" s="200"/>
      <c r="T3" s="203">
        <f>'Summary of Activities'!K2</f>
        <v>43922</v>
      </c>
      <c r="U3" s="200"/>
      <c r="V3" s="200"/>
      <c r="W3" s="204">
        <f>'Summary of Activities'!O8</f>
        <v>43964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0">
      <c r="A5" s="277">
        <v>1</v>
      </c>
      <c r="B5" s="279" t="str">
        <f>'Summary of Activities'!B19</f>
        <v xml:space="preserve">Apr-6,14-20 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 t="s">
        <v>160</v>
      </c>
      <c r="V5" s="246" t="s">
        <v>52</v>
      </c>
      <c r="W5" s="246"/>
      <c r="X5" s="247"/>
    </row>
    <row r="6" spans="1:24" s="7" customFormat="1" ht="13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125</v>
      </c>
      <c r="P6" s="49">
        <v>48</v>
      </c>
      <c r="Q6" s="50">
        <v>40000</v>
      </c>
      <c r="R6" s="51"/>
      <c r="S6" s="49"/>
      <c r="T6" s="52"/>
      <c r="U6" s="54"/>
      <c r="V6" s="248" t="s">
        <v>50</v>
      </c>
      <c r="W6" s="248"/>
      <c r="X6" s="249"/>
    </row>
    <row r="7" spans="1:24" ht="13" thickBot="1">
      <c r="A7" s="278"/>
      <c r="B7" s="281"/>
      <c r="C7" s="250" t="s">
        <v>41</v>
      </c>
      <c r="D7" s="251"/>
      <c r="E7" s="252" t="s">
        <v>162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161</v>
      </c>
      <c r="U7" s="252"/>
      <c r="V7" s="252"/>
      <c r="W7" s="252"/>
      <c r="X7" s="254"/>
    </row>
    <row r="8" spans="1:24" ht="5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0">
      <c r="A10" s="277">
        <v>2</v>
      </c>
      <c r="B10" s="279" t="str">
        <f>'Summary of Activities'!B20</f>
        <v>Apr-8-20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 t="s">
        <v>160</v>
      </c>
      <c r="V10" s="246" t="s">
        <v>52</v>
      </c>
      <c r="W10" s="246"/>
      <c r="X10" s="247"/>
    </row>
    <row r="11" spans="1:24" s="7" customFormat="1" ht="13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>
        <v>129</v>
      </c>
      <c r="P11" s="49">
        <v>48</v>
      </c>
      <c r="Q11" s="50">
        <v>95000</v>
      </c>
      <c r="R11" s="51"/>
      <c r="S11" s="49"/>
      <c r="T11" s="52"/>
      <c r="U11" s="54"/>
      <c r="V11" s="248" t="s">
        <v>50</v>
      </c>
      <c r="W11" s="248"/>
      <c r="X11" s="249"/>
    </row>
    <row r="12" spans="1:24" ht="13" thickBot="1">
      <c r="A12" s="278"/>
      <c r="B12" s="281"/>
      <c r="C12" s="250" t="s">
        <v>41</v>
      </c>
      <c r="D12" s="251"/>
      <c r="E12" s="252" t="s">
        <v>163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148</v>
      </c>
      <c r="U12" s="252"/>
      <c r="V12" s="252"/>
      <c r="W12" s="252"/>
      <c r="X12" s="254"/>
    </row>
    <row r="13" spans="1:24" ht="5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0">
      <c r="A15" s="277">
        <v>3</v>
      </c>
      <c r="B15" s="279" t="str">
        <f>'Summary of Activities'!B21</f>
        <v>Apr-10-20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 t="s">
        <v>160</v>
      </c>
      <c r="V15" s="246" t="s">
        <v>52</v>
      </c>
      <c r="W15" s="246"/>
      <c r="X15" s="247"/>
    </row>
    <row r="16" spans="1:24" s="7" customFormat="1" ht="13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>
        <v>52</v>
      </c>
      <c r="P16" s="49">
        <v>24</v>
      </c>
      <c r="Q16" s="50">
        <v>5000</v>
      </c>
      <c r="R16" s="51">
        <v>52</v>
      </c>
      <c r="S16" s="49">
        <v>24</v>
      </c>
      <c r="T16" s="52">
        <v>2000</v>
      </c>
      <c r="U16" s="54"/>
      <c r="V16" s="248" t="s">
        <v>50</v>
      </c>
      <c r="W16" s="248"/>
      <c r="X16" s="249"/>
    </row>
    <row r="17" spans="1:24" ht="13" thickBot="1">
      <c r="A17" s="278"/>
      <c r="B17" s="281"/>
      <c r="C17" s="250" t="s">
        <v>41</v>
      </c>
      <c r="D17" s="251"/>
      <c r="E17" s="252" t="s">
        <v>164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165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0">
      <c r="A20" s="277">
        <v>4</v>
      </c>
      <c r="B20" s="279" t="str">
        <f>'Summary of Activities'!B22</f>
        <v>Apr-14-20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 t="s">
        <v>160</v>
      </c>
      <c r="V20" s="246" t="s">
        <v>52</v>
      </c>
      <c r="W20" s="246"/>
      <c r="X20" s="247"/>
    </row>
    <row r="21" spans="1:24" s="7" customFormat="1" ht="13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>
        <v>3000</v>
      </c>
      <c r="P21" s="49">
        <v>72</v>
      </c>
      <c r="Q21" s="50">
        <v>2700000</v>
      </c>
      <c r="R21" s="51"/>
      <c r="S21" s="49"/>
      <c r="T21" s="52"/>
      <c r="U21" s="54"/>
      <c r="V21" s="248" t="s">
        <v>50</v>
      </c>
      <c r="W21" s="248"/>
      <c r="X21" s="249"/>
    </row>
    <row r="22" spans="1:24" ht="13" thickBot="1">
      <c r="A22" s="278"/>
      <c r="B22" s="281"/>
      <c r="C22" s="250" t="s">
        <v>41</v>
      </c>
      <c r="D22" s="251"/>
      <c r="E22" s="252" t="s">
        <v>175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 t="s">
        <v>166</v>
      </c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0">
      <c r="A25" s="277">
        <v>5</v>
      </c>
      <c r="B25" s="279" t="str">
        <f>'Summary of Activities'!B23</f>
        <v>Apr-14-20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 t="s">
        <v>160</v>
      </c>
      <c r="V25" s="246" t="s">
        <v>52</v>
      </c>
      <c r="W25" s="246"/>
      <c r="X25" s="247"/>
    </row>
    <row r="26" spans="1:24" s="7" customFormat="1" ht="13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>
        <v>115</v>
      </c>
      <c r="P26" s="49">
        <v>48</v>
      </c>
      <c r="Q26" s="50">
        <v>10000</v>
      </c>
      <c r="R26" s="51"/>
      <c r="S26" s="49"/>
      <c r="T26" s="52"/>
      <c r="U26" s="54"/>
      <c r="V26" s="248" t="s">
        <v>50</v>
      </c>
      <c r="W26" s="248"/>
      <c r="X26" s="249"/>
    </row>
    <row r="27" spans="1:24" ht="13" thickBot="1">
      <c r="A27" s="278"/>
      <c r="B27" s="281"/>
      <c r="C27" s="250" t="s">
        <v>41</v>
      </c>
      <c r="D27" s="251"/>
      <c r="E27" s="252" t="s">
        <v>167</v>
      </c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 t="s">
        <v>168</v>
      </c>
      <c r="U27" s="252"/>
      <c r="V27" s="252"/>
      <c r="W27" s="252"/>
      <c r="X27" s="254"/>
    </row>
    <row r="28" spans="1:24" ht="5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0">
      <c r="A30" s="277">
        <v>6</v>
      </c>
      <c r="B30" s="279" t="str">
        <f>'Summary of Activities'!B24</f>
        <v>Apr-15,16-20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 t="s">
        <v>160</v>
      </c>
      <c r="V30" s="246" t="s">
        <v>52</v>
      </c>
      <c r="W30" s="246"/>
      <c r="X30" s="247"/>
    </row>
    <row r="31" spans="1:24" s="7" customFormat="1" ht="13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>
        <v>120</v>
      </c>
      <c r="P31" s="49">
        <v>48</v>
      </c>
      <c r="Q31" s="50">
        <v>10500</v>
      </c>
      <c r="R31" s="51">
        <v>50</v>
      </c>
      <c r="S31" s="49">
        <v>48</v>
      </c>
      <c r="T31" s="52">
        <v>2500</v>
      </c>
      <c r="U31" s="54"/>
      <c r="V31" s="248" t="s">
        <v>50</v>
      </c>
      <c r="W31" s="248"/>
      <c r="X31" s="249"/>
    </row>
    <row r="32" spans="1:24" ht="13" thickBot="1">
      <c r="A32" s="278"/>
      <c r="B32" s="281"/>
      <c r="C32" s="250" t="s">
        <v>41</v>
      </c>
      <c r="D32" s="251"/>
      <c r="E32" s="252" t="s">
        <v>169</v>
      </c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 t="s">
        <v>171</v>
      </c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0">
      <c r="A35" s="277">
        <v>7</v>
      </c>
      <c r="B35" s="279" t="str">
        <f>'Summary of Activities'!B25</f>
        <v>Apr-20,24-20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 t="s">
        <v>160</v>
      </c>
      <c r="V35" s="246" t="s">
        <v>52</v>
      </c>
      <c r="W35" s="246"/>
      <c r="X35" s="247"/>
    </row>
    <row r="36" spans="1:24" s="7" customFormat="1" ht="13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>
        <v>100</v>
      </c>
      <c r="P36" s="49">
        <v>720</v>
      </c>
      <c r="Q36" s="50">
        <v>70000</v>
      </c>
      <c r="R36" s="51"/>
      <c r="S36" s="49"/>
      <c r="T36" s="52"/>
      <c r="U36" s="54"/>
      <c r="V36" s="248" t="s">
        <v>50</v>
      </c>
      <c r="W36" s="248"/>
      <c r="X36" s="249"/>
    </row>
    <row r="37" spans="1:24" ht="13" thickBot="1">
      <c r="A37" s="278"/>
      <c r="B37" s="281"/>
      <c r="C37" s="250" t="s">
        <v>41</v>
      </c>
      <c r="D37" s="251"/>
      <c r="E37" s="252" t="s">
        <v>172</v>
      </c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 t="s">
        <v>173</v>
      </c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0">
      <c r="A40" s="277">
        <v>8</v>
      </c>
      <c r="B40" s="279" t="str">
        <f>'Summary of Activities'!B26</f>
        <v>Apr-21-20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 t="s">
        <v>160</v>
      </c>
      <c r="V40" s="246" t="s">
        <v>52</v>
      </c>
      <c r="W40" s="246"/>
      <c r="X40" s="247"/>
    </row>
    <row r="41" spans="1:24" s="7" customFormat="1" ht="13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>
        <v>102</v>
      </c>
      <c r="P41" s="49">
        <v>48</v>
      </c>
      <c r="Q41" s="50">
        <v>12000</v>
      </c>
      <c r="R41" s="51"/>
      <c r="S41" s="49"/>
      <c r="T41" s="52"/>
      <c r="U41" s="54"/>
      <c r="V41" s="248" t="s">
        <v>50</v>
      </c>
      <c r="W41" s="248"/>
      <c r="X41" s="249"/>
    </row>
    <row r="42" spans="1:24" ht="13" thickBot="1">
      <c r="A42" s="278"/>
      <c r="B42" s="281"/>
      <c r="C42" s="250" t="s">
        <v>41</v>
      </c>
      <c r="D42" s="251"/>
      <c r="E42" s="252" t="s">
        <v>169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 t="s">
        <v>174</v>
      </c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3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3743</v>
      </c>
      <c r="G51" s="218"/>
      <c r="H51" s="217">
        <f>P6+P11+P16+P21+P26+P31+P36+P41</f>
        <v>1056</v>
      </c>
      <c r="I51" s="218"/>
      <c r="J51" s="238">
        <f>Q6+Q11+Q16+Q21+Q26+Q31+Q36+Q41</f>
        <v>2942500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102</v>
      </c>
      <c r="G52" s="220"/>
      <c r="H52" s="219">
        <f>S6+S11+S16+S21+S26+S31+S36+S41</f>
        <v>72</v>
      </c>
      <c r="I52" s="220"/>
      <c r="J52" s="224">
        <f>T6+T11+T16+T21+T26+T31+T36+T41</f>
        <v>4500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>
      <c r="A54" s="232" t="s">
        <v>56</v>
      </c>
      <c r="B54" s="233"/>
      <c r="C54" s="233"/>
      <c r="D54" s="233"/>
      <c r="E54" s="234"/>
      <c r="F54" s="229">
        <f>SUM(F47:G51)</f>
        <v>3743</v>
      </c>
      <c r="G54" s="230"/>
      <c r="H54" s="229">
        <f>SUM(H47:I52)</f>
        <v>1128</v>
      </c>
      <c r="I54" s="230"/>
      <c r="J54" s="226">
        <f>SUM(J47:L52)</f>
        <v>2947000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7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2020-05-13T14:44:14Z</cp:lastPrinted>
  <dcterms:created xsi:type="dcterms:W3CDTF">2013-07-03T03:04:40Z</dcterms:created>
  <dcterms:modified xsi:type="dcterms:W3CDTF">2020-05-14T05:20:54Z</dcterms:modified>
</cp:coreProperties>
</file>