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showInkAnnotation="0" checkCompatibility="1" autoCompressPictures="0"/>
  <bookViews>
    <workbookView xWindow="0" yWindow="0" windowWidth="25600" windowHeight="1502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<sst xmlns="http://schemas.openxmlformats.org/spreadsheetml/2006/main" count="313" uniqueCount="192">
  <si>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</si>
  <si>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</si>
  <si>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</si>
  <si>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</si>
  <si>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</si>
  <si>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</si>
  <si>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</si>
  <si>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</si>
  <si>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</si>
  <si>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</si>
  <si>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</si>
  <si>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</si>
  <si>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</si>
  <si>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</si>
  <si>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</si>
  <si>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</si>
  <si>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</si>
  <si>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</si>
  <si>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</si>
  <si>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</si>
  <si>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</si>
  <si>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</si>
  <si>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</si>
  <si>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</si>
  <si>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</si>
  <si>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</si>
  <si>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</si>
  <si>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</si>
  <si>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</si>
  <si>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</si>
  <si>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</si>
  <si>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</si>
  <si>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</si>
  <si>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</si>
  <si>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</si>
  <si>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</si>
  <si>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</si>
  <si>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</si>
  <si>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</si>
  <si>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</si>
  <si>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</si>
  <si>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</si>
  <si>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</si>
  <si>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</si>
  <si>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</si>
  <si>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</si>
  <si>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</si>
  <si>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</si>
  <si>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</si>
  <si>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</si>
  <si>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</si>
  <si>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</si>
  <si>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</si>
  <si>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</si>
  <si>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</si>
  <si>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</si>
  <si>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</si>
  <si>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</si>
  <si>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</si>
  <si>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</si>
  <si>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</si>
  <si>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</si>
  <si>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</si>
  <si>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</si>
  <si>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</si>
  <si>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</si>
  <si>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</si>
  <si>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</si>
  <si>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</si>
  <si>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</si>
  <si>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</si>
  <si>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</si>
  <si>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</si>
  <si>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</si>
  <si>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</si>
  <si>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</si>
  <si>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</si>
  <si>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</si>
  <si>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</si>
  <si>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</si>
  <si>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</si>
  <si>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</si>
  <si>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</si>
  <si>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</si>
  <si>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</si>
  <si>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</si>
  <si>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</si>
  <si>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</si>
  <si>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</si>
  <si>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</si>
  <si>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</si>
  <si>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</si>
  <si>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</si>
  <si>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</si>
  <si>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</si>
  <si>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</si>
  <si>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</si>
  <si>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</si>
  <si>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</si>
  <si>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</si>
  <si>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</si>
  <si>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</si>
  <si>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</si>
  <si>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</si>
  <si>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</si>
  <si>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</si>
  <si>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</si>
  <si>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</si>
  <si>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</si>
  <si>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</si>
  <si>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</si>
  <si>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</si>
  <si>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</si>
  <si>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</si>
  <si>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</si>
  <si>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</si>
  <si>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</si>
  <si>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</si>
  <si>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</si>
  <si>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</si>
  <si>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</si>
  <si>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</si>
  <si>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</si>
  <si>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</si>
  <si>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</si>
  <si>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</si>
  <si>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</si>
  <si>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</si>
  <si>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</si>
  <si>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</si>
  <si>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</si>
  <si>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</si>
  <si>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</si>
  <si>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</si>
  <si>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</si>
  <si>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Waling Waling Davao</t>
  </si>
  <si>
    <t>2B</t>
  </si>
  <si>
    <t xml:space="preserve"> Teresita P. Yniguez</t>
  </si>
  <si>
    <t>Estela Maribel Tan Vilela</t>
  </si>
  <si>
    <t>Grand Menseng Hotel</t>
  </si>
  <si>
    <t>Amelio Batohanon</t>
  </si>
  <si>
    <t>X</t>
  </si>
  <si>
    <t>RC Toril clubhouse, Toril D/C/</t>
  </si>
  <si>
    <t>Marco Polo Hotel,D.C.</t>
  </si>
  <si>
    <t>Grand Menseng Hotel, D.C.</t>
  </si>
  <si>
    <t xml:space="preserve">House of Hope for kids with Cancer/Palliative and Hospice Care In Patient Unit in SPMC/ End Polio Awraeness Campaign </t>
  </si>
  <si>
    <t>Nov-14-19</t>
  </si>
  <si>
    <t>R28VR5</t>
  </si>
  <si>
    <t>Nov-21-19</t>
  </si>
  <si>
    <t>R27VR1S1G6</t>
  </si>
  <si>
    <t>R18</t>
  </si>
  <si>
    <t>Nov-28-19</t>
  </si>
  <si>
    <t>Nov-4-19</t>
  </si>
  <si>
    <t>Nov-7-19</t>
  </si>
  <si>
    <t>R9</t>
  </si>
  <si>
    <t>Marco Polo Hotel</t>
  </si>
  <si>
    <t>R5</t>
  </si>
  <si>
    <t>R16VR4S2G17</t>
  </si>
  <si>
    <t>Nov-15-19</t>
  </si>
  <si>
    <t>R11</t>
  </si>
  <si>
    <t>Pinnacle Hotel,D.C.</t>
  </si>
  <si>
    <t>Nov-16-19</t>
  </si>
  <si>
    <t>Bansalan, Makilala North Cotabato and Magsaysay Davao del Sur</t>
  </si>
  <si>
    <t>Nov-20-19</t>
  </si>
  <si>
    <t>Soul Kitchen, The Compound, Matina D.C.</t>
  </si>
  <si>
    <t>Nov-24-19</t>
  </si>
  <si>
    <t>R10S3G55</t>
  </si>
  <si>
    <t>People's Park conference Hall, D.C.</t>
  </si>
  <si>
    <t>R10S3G40</t>
  </si>
  <si>
    <t>Pidok's Restaurant, D.C.</t>
  </si>
  <si>
    <t>Nov-25-19</t>
  </si>
  <si>
    <t>St. Jude Day Care Center, Buhangin, D.C.</t>
  </si>
  <si>
    <t>Malayan Colleges Mindanao,Matina,D.C.</t>
  </si>
  <si>
    <t>Nov14,21,28-19</t>
  </si>
  <si>
    <t>R63VR6S1G6</t>
  </si>
  <si>
    <t>Nov-29-19</t>
  </si>
  <si>
    <t>House of Hope, Southern Philippines Medical Center, D.C.</t>
  </si>
  <si>
    <t>Nov-5 to 14-19</t>
  </si>
  <si>
    <t>Ingress on Fund Raising Activity: Kublai Millan Art Exhibit</t>
  </si>
  <si>
    <t>Opening of Fund Raising Activity: Kublai Millan Art Exhibit</t>
  </si>
  <si>
    <t>House of Hope for kids with Cancer, Palliaticve and Hospice Care In patient Unit and End Polio Awareness Campaign</t>
  </si>
  <si>
    <t>Rotary District 3860 Relief Operations for Earthquake Victims</t>
  </si>
  <si>
    <t>Earthquake victims of Magsaysay Davao del Sur, Bansalan, Makilala North Cotabato</t>
  </si>
  <si>
    <t>Peace and Conflict Activity: Launching of Host Parent Program/ Youth Leadership Summit 2019</t>
  </si>
  <si>
    <t>40 Youth from  the Munipalities of Be Dujali, Carmen, Sto Tomas Davao del Norte, Municipalities of Kitaotao and San Fernando Bukidnon and Paquito District, Davao City</t>
  </si>
  <si>
    <t>40 Youth from the Municipalities of Be Dujali, Carmen Daval del Norte, Municipalities of Kitaotao and San Fernando Bukidnon and Paquito District Davao City</t>
  </si>
  <si>
    <t>Peace And Conflict Actitvity: Lunch with the Youth in Pidoks Restaurant and Giving of Tokens</t>
  </si>
  <si>
    <t>Children 5 years old and below St. Jude Day Care Center cluster, Buhangin District, D.C.</t>
  </si>
  <si>
    <t>Organizing a Rotaract Club in Malayan Colleges Mindanao</t>
  </si>
  <si>
    <t>Malayan Colleges Mindanao</t>
  </si>
  <si>
    <t>Kids with Cancer in House of Hope and Patients served by Southern Philippines Medical Center</t>
  </si>
  <si>
    <t>Attended Blessing and Turnover of Newly Renovated House of Hope to Southern Philippines Medical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</si>
</sst>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16" fontId="17" fillId="4" borderId="99" xfId="0" applyNumberFormat="1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Relationship Id="rId5" Type="http://schemas.openxmlformats.org/officeDocument/2006/relationships/comments" Target="../comments1.xml"/><Relationship Id="rId1" Type="http://schemas.openxmlformats.org/officeDocument/2006/relationships/hyperlink" Target="mailto:blominoque@gmail.com" TargetMode="External"/><Relationship Id="rId2" Type="http://schemas.openxmlformats.org/officeDocument/2006/relationships/hyperlink" Target="mailto:govphilipt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B55" zoomScale="200" zoomScaleNormal="200" zoomScalePageLayoutView="200" workbookViewId="0">
      <selection activeCell="O8" sqref="O8:P8"/>
    </sheetView>
  </sheetViews>
  <sheetFormatPr baseColWidth="10" defaultColWidth="11.5" defaultRowHeight="13" x14ac:dyDescent="0"/>
  <cols>
    <col min="1" max="1" width="2.83203125" style="29" customWidth="1"/>
    <col min="2" max="15" width="5.6640625" style="29" customWidth="1"/>
    <col min="16" max="16" width="16" style="29" customWidth="1"/>
    <col min="17" max="31" width="5.6640625" style="29" customWidth="1"/>
    <col min="32" max="16384" width="11.5" style="29"/>
  </cols>
  <sheetData>
    <row r="1" spans="1:16" ht="97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43770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4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6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43804</v>
      </c>
      <c r="P8" s="96"/>
    </row>
    <row r="9" spans="1:16" s="34" customFormat="1" ht="14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3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 t="s">
        <v>146</v>
      </c>
      <c r="C11" s="152"/>
      <c r="D11" s="112" t="s">
        <v>147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139</v>
      </c>
    </row>
    <row r="12" spans="1:16" s="36" customFormat="1" ht="12" customHeight="1" thickTop="1" thickBot="1">
      <c r="A12" s="178"/>
      <c r="B12" s="153" t="s">
        <v>148</v>
      </c>
      <c r="C12" s="154"/>
      <c r="D12" s="102" t="s">
        <v>149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 t="s">
        <v>139</v>
      </c>
    </row>
    <row r="13" spans="1:16" s="36" customFormat="1" ht="12" customHeight="1" thickTop="1" thickBot="1">
      <c r="A13" s="178"/>
      <c r="B13" s="153" t="s">
        <v>151</v>
      </c>
      <c r="C13" s="154"/>
      <c r="D13" s="102" t="s">
        <v>150</v>
      </c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 t="s">
        <v>144</v>
      </c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 t="s">
        <v>153</v>
      </c>
      <c r="C15" s="154"/>
      <c r="D15" s="97"/>
      <c r="E15" s="98"/>
      <c r="F15" s="99" t="s">
        <v>154</v>
      </c>
      <c r="G15" s="63"/>
      <c r="H15" s="100"/>
      <c r="I15" s="101"/>
      <c r="J15" s="62"/>
      <c r="K15" s="71"/>
      <c r="L15" s="84"/>
      <c r="M15" s="61"/>
      <c r="N15" s="61"/>
      <c r="O15" s="66"/>
      <c r="P15" s="45" t="s">
        <v>155</v>
      </c>
    </row>
    <row r="16" spans="1:16" s="36" customFormat="1" ht="12" customHeight="1" thickTop="1" thickBot="1">
      <c r="A16" s="178"/>
      <c r="B16" s="153" t="s">
        <v>163</v>
      </c>
      <c r="C16" s="154"/>
      <c r="D16" s="81"/>
      <c r="E16" s="68"/>
      <c r="F16" s="69"/>
      <c r="G16" s="70"/>
      <c r="H16" s="63" t="s">
        <v>154</v>
      </c>
      <c r="I16" s="82"/>
      <c r="J16" s="83"/>
      <c r="K16" s="64"/>
      <c r="L16" s="84"/>
      <c r="M16" s="61"/>
      <c r="N16" s="61"/>
      <c r="O16" s="66"/>
      <c r="P16" s="45" t="s">
        <v>164</v>
      </c>
    </row>
    <row r="17" spans="1:16" s="36" customFormat="1" ht="12" customHeight="1" thickTop="1" thickBot="1">
      <c r="A17" s="178"/>
      <c r="B17" s="153" t="s">
        <v>158</v>
      </c>
      <c r="C17" s="154"/>
      <c r="D17" s="81"/>
      <c r="E17" s="68"/>
      <c r="F17" s="68"/>
      <c r="G17" s="68"/>
      <c r="H17" s="69"/>
      <c r="I17" s="70"/>
      <c r="J17" s="63" t="s">
        <v>159</v>
      </c>
      <c r="K17" s="63"/>
      <c r="L17" s="71"/>
      <c r="M17" s="61"/>
      <c r="N17" s="61"/>
      <c r="O17" s="66"/>
      <c r="P17" s="45" t="s">
        <v>160</v>
      </c>
    </row>
    <row r="18" spans="1:16" s="36" customFormat="1" ht="12" customHeight="1" thickTop="1" thickBot="1">
      <c r="A18" s="178"/>
      <c r="B18" s="153" t="s">
        <v>173</v>
      </c>
      <c r="C18" s="154"/>
      <c r="D18" s="60"/>
      <c r="E18" s="61"/>
      <c r="F18" s="61"/>
      <c r="G18" s="61"/>
      <c r="H18" s="61"/>
      <c r="I18" s="62"/>
      <c r="J18" s="63" t="s">
        <v>174</v>
      </c>
      <c r="K18" s="63"/>
      <c r="L18" s="64"/>
      <c r="M18" s="65"/>
      <c r="N18" s="61"/>
      <c r="O18" s="66"/>
      <c r="P18" s="45" t="s">
        <v>144</v>
      </c>
    </row>
    <row r="19" spans="1:16" s="36" customFormat="1" ht="12" customHeight="1" thickTop="1" thickBot="1">
      <c r="A19" s="178"/>
      <c r="B19" s="153" t="s">
        <v>152</v>
      </c>
      <c r="C19" s="154"/>
      <c r="D19" s="60"/>
      <c r="E19" s="61"/>
      <c r="F19" s="61"/>
      <c r="G19" s="61"/>
      <c r="H19" s="61"/>
      <c r="I19" s="61"/>
      <c r="J19" s="69"/>
      <c r="K19" s="70"/>
      <c r="L19" s="63" t="s">
        <v>156</v>
      </c>
      <c r="M19" s="63"/>
      <c r="N19" s="62"/>
      <c r="O19" s="173"/>
      <c r="P19" s="45" t="s">
        <v>143</v>
      </c>
    </row>
    <row r="20" spans="1:16" s="36" customFormat="1" ht="12" customHeight="1" thickTop="1" thickBot="1">
      <c r="A20" s="178"/>
      <c r="B20" s="153" t="s">
        <v>177</v>
      </c>
      <c r="C20" s="154"/>
      <c r="D20" s="60"/>
      <c r="E20" s="61"/>
      <c r="F20" s="61"/>
      <c r="G20" s="61"/>
      <c r="H20" s="61"/>
      <c r="I20" s="61"/>
      <c r="J20" s="61"/>
      <c r="K20" s="62"/>
      <c r="L20" s="63" t="s">
        <v>157</v>
      </c>
      <c r="M20" s="63"/>
      <c r="N20" s="62"/>
      <c r="O20" s="173"/>
      <c r="P20" s="45" t="s">
        <v>155</v>
      </c>
    </row>
    <row r="21" spans="1:16" s="36" customFormat="1" ht="12" customHeight="1" thickTop="1" thickBot="1">
      <c r="A21" s="178"/>
      <c r="B21" s="153" t="s">
        <v>161</v>
      </c>
      <c r="C21" s="154"/>
      <c r="D21" s="60"/>
      <c r="E21" s="61"/>
      <c r="F21" s="61"/>
      <c r="G21" s="61"/>
      <c r="H21" s="61"/>
      <c r="I21" s="61"/>
      <c r="J21" s="61"/>
      <c r="K21" s="62"/>
      <c r="L21" s="63" t="s">
        <v>156</v>
      </c>
      <c r="M21" s="63"/>
      <c r="N21" s="62"/>
      <c r="O21" s="173"/>
      <c r="P21" s="45" t="s">
        <v>162</v>
      </c>
    </row>
    <row r="22" spans="1:16" s="36" customFormat="1" ht="12" customHeight="1" thickTop="1" thickBot="1">
      <c r="A22" s="178"/>
      <c r="B22" s="153" t="s">
        <v>165</v>
      </c>
      <c r="C22" s="154"/>
      <c r="D22" s="60"/>
      <c r="E22" s="61"/>
      <c r="F22" s="61"/>
      <c r="G22" s="61"/>
      <c r="H22" s="61"/>
      <c r="I22" s="61"/>
      <c r="J22" s="61"/>
      <c r="K22" s="62"/>
      <c r="L22" s="63" t="s">
        <v>168</v>
      </c>
      <c r="M22" s="63"/>
      <c r="N22" s="62"/>
      <c r="O22" s="173"/>
      <c r="P22" s="45" t="s">
        <v>167</v>
      </c>
    </row>
    <row r="23" spans="1:16" s="36" customFormat="1" ht="12" customHeight="1" thickTop="1" thickBot="1">
      <c r="A23" s="178"/>
      <c r="B23" s="153" t="s">
        <v>165</v>
      </c>
      <c r="C23" s="154"/>
      <c r="D23" s="60"/>
      <c r="E23" s="61"/>
      <c r="F23" s="61"/>
      <c r="G23" s="61"/>
      <c r="H23" s="61"/>
      <c r="I23" s="61"/>
      <c r="J23" s="61"/>
      <c r="K23" s="62"/>
      <c r="L23" s="63" t="s">
        <v>166</v>
      </c>
      <c r="M23" s="63"/>
      <c r="N23" s="62"/>
      <c r="O23" s="173"/>
      <c r="P23" s="45" t="s">
        <v>169</v>
      </c>
    </row>
    <row r="24" spans="1:16" s="36" customFormat="1" ht="12" customHeight="1" thickTop="1" thickBot="1">
      <c r="A24" s="178"/>
      <c r="B24" s="153" t="s">
        <v>170</v>
      </c>
      <c r="C24" s="154"/>
      <c r="D24" s="60"/>
      <c r="E24" s="61"/>
      <c r="F24" s="61"/>
      <c r="G24" s="61"/>
      <c r="H24" s="61"/>
      <c r="I24" s="61"/>
      <c r="J24" s="61"/>
      <c r="K24" s="62"/>
      <c r="L24" s="63" t="s">
        <v>156</v>
      </c>
      <c r="M24" s="63"/>
      <c r="N24" s="62"/>
      <c r="O24" s="173"/>
      <c r="P24" s="45" t="s">
        <v>171</v>
      </c>
    </row>
    <row r="25" spans="1:16" s="36" customFormat="1" ht="12" customHeight="1" thickTop="1" thickBot="1">
      <c r="A25" s="178"/>
      <c r="B25" s="153" t="s">
        <v>170</v>
      </c>
      <c r="C25" s="154"/>
      <c r="D25" s="60"/>
      <c r="E25" s="61"/>
      <c r="F25" s="61"/>
      <c r="G25" s="61"/>
      <c r="H25" s="61"/>
      <c r="I25" s="61"/>
      <c r="J25" s="61"/>
      <c r="K25" s="62"/>
      <c r="L25" s="63" t="s">
        <v>156</v>
      </c>
      <c r="M25" s="63"/>
      <c r="N25" s="62"/>
      <c r="O25" s="173"/>
      <c r="P25" s="45" t="s">
        <v>172</v>
      </c>
    </row>
    <row r="26" spans="1:16" s="36" customFormat="1" ht="12" customHeight="1" thickTop="1" thickBot="1">
      <c r="A26" s="178"/>
      <c r="B26" s="153" t="s">
        <v>175</v>
      </c>
      <c r="C26" s="154"/>
      <c r="D26" s="60"/>
      <c r="E26" s="61"/>
      <c r="F26" s="61"/>
      <c r="G26" s="61"/>
      <c r="H26" s="61"/>
      <c r="I26" s="61"/>
      <c r="J26" s="61"/>
      <c r="K26" s="62"/>
      <c r="L26" s="63" t="s">
        <v>154</v>
      </c>
      <c r="M26" s="63"/>
      <c r="N26" s="62"/>
      <c r="O26" s="173"/>
      <c r="P26" s="45" t="s">
        <v>176</v>
      </c>
    </row>
    <row r="27" spans="1:16" s="36" customFormat="1" ht="12" customHeight="1" thickTop="1" thickBot="1">
      <c r="A27" s="179"/>
      <c r="B27" s="180" t="s">
        <v>148</v>
      </c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 t="s">
        <v>150</v>
      </c>
      <c r="O27" s="176"/>
      <c r="P27" s="46" t="s">
        <v>142</v>
      </c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40</v>
      </c>
      <c r="J31" s="156" t="s">
        <v>7</v>
      </c>
      <c r="K31" s="157"/>
      <c r="L31" s="157"/>
      <c r="M31" s="157"/>
      <c r="N31" s="157"/>
      <c r="O31" s="157"/>
      <c r="P31" s="3">
        <v>4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/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4</v>
      </c>
    </row>
    <row r="34" spans="1:16" ht="2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40</v>
      </c>
    </row>
    <row r="35" spans="1:16" ht="4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9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6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4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" customHeight="1">
      <c r="A52" s="141" t="str">
        <f>N6</f>
        <v>Estela Maribel Tan Vilela</v>
      </c>
      <c r="B52" s="142"/>
      <c r="C52" s="143"/>
      <c r="D52" s="143"/>
      <c r="E52" s="143"/>
      <c r="F52" s="143"/>
      <c r="G52" s="143" t="str">
        <f>I6</f>
        <v xml:space="preserve"> Teresita P. Yniguez</v>
      </c>
      <c r="H52" s="143"/>
      <c r="I52" s="143"/>
      <c r="J52" s="143"/>
      <c r="K52" s="143"/>
      <c r="L52" s="143"/>
      <c r="M52" s="144" t="s">
        <v>140</v>
      </c>
      <c r="N52" s="144"/>
      <c r="O52" s="144"/>
      <c r="P52" s="145"/>
    </row>
    <row r="53" spans="1:16" ht="14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/>
  <drawing r:id="rId3"/>
  <legacyDrawing r:id="rId4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H20" zoomScale="200" zoomScaleNormal="200" zoomScalePageLayoutView="200" workbookViewId="0">
      <selection activeCell="Q41" sqref="Q41"/>
    </sheetView>
  </sheetViews>
  <sheetFormatPr baseColWidth="10" defaultRowHeight="12" x14ac:dyDescent="0"/>
  <cols>
    <col min="1" max="1" width="2.6640625" style="6" customWidth="1"/>
    <col min="2" max="2" width="11.1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6640625" style="6" customWidth="1"/>
    <col min="22" max="23" width="4.6640625" style="6" customWidth="1"/>
    <col min="24" max="24" width="10.6640625" style="6" customWidth="1"/>
    <col min="25" max="16384" width="10.8320312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9" customHeight="1" thickBot="1">
      <c r="A3" s="254" t="str">
        <f>'Summary of Activities'!A6</f>
        <v>Waling Waling Davao</v>
      </c>
      <c r="B3" s="254"/>
      <c r="C3" s="254"/>
      <c r="D3" s="254"/>
      <c r="E3" s="254"/>
      <c r="F3" s="254" t="str">
        <f>'Summary of Activities'!I6</f>
        <v xml:space="preserve"> Teresita P. Yniguez</v>
      </c>
      <c r="G3" s="254"/>
      <c r="H3" s="254"/>
      <c r="I3" s="254"/>
      <c r="J3" s="254"/>
      <c r="K3" s="254"/>
      <c r="L3" s="254" t="str">
        <f>'Summary of Activities'!N6</f>
        <v>Estela Maribel Tan Vilela</v>
      </c>
      <c r="M3" s="254"/>
      <c r="N3" s="254"/>
      <c r="O3" s="254"/>
      <c r="P3" s="254"/>
      <c r="Q3" s="254"/>
      <c r="R3" s="254" t="str">
        <f>'Summary of Activities'!H6</f>
        <v>2B</v>
      </c>
      <c r="S3" s="254"/>
      <c r="T3" s="279">
        <f>'Summary of Activities'!K2</f>
        <v>43770</v>
      </c>
      <c r="U3" s="254"/>
      <c r="V3" s="254"/>
      <c r="W3" s="280">
        <f>'Summary of Activities'!O8</f>
        <v>43804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 ht="10">
      <c r="A5" s="220">
        <v>1</v>
      </c>
      <c r="B5" s="222" t="str">
        <f>'Summary of Activities'!B19</f>
        <v>Nov-4-19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 t="s">
        <v>141</v>
      </c>
      <c r="V5" s="203" t="s">
        <v>52</v>
      </c>
      <c r="W5" s="203"/>
      <c r="X5" s="204"/>
    </row>
    <row r="6" spans="1:24" s="7" customFormat="1" ht="13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1500</v>
      </c>
      <c r="P6" s="49">
        <v>40</v>
      </c>
      <c r="Q6" s="50">
        <v>80000</v>
      </c>
      <c r="R6" s="51"/>
      <c r="S6" s="49"/>
      <c r="T6" s="52"/>
      <c r="U6" s="54"/>
      <c r="V6" s="205" t="s">
        <v>50</v>
      </c>
      <c r="W6" s="205"/>
      <c r="X6" s="206"/>
    </row>
    <row r="7" spans="1:24" ht="13" thickBot="1">
      <c r="A7" s="221"/>
      <c r="B7" s="224"/>
      <c r="C7" s="227" t="s">
        <v>41</v>
      </c>
      <c r="D7" s="228"/>
      <c r="E7" s="208" t="s">
        <v>178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180</v>
      </c>
      <c r="U7" s="208"/>
      <c r="V7" s="208"/>
      <c r="W7" s="208"/>
      <c r="X7" s="209"/>
    </row>
    <row r="8" spans="1:24" ht="5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 ht="10">
      <c r="A10" s="220">
        <v>2</v>
      </c>
      <c r="B10" s="222" t="str">
        <f>'Summary of Activities'!B20</f>
        <v>Nov-5 to 14-19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 t="s">
        <v>141</v>
      </c>
      <c r="V10" s="203" t="s">
        <v>52</v>
      </c>
      <c r="W10" s="203"/>
      <c r="X10" s="204"/>
    </row>
    <row r="11" spans="1:24" s="7" customFormat="1" ht="13" thickBot="1">
      <c r="A11" s="220"/>
      <c r="B11" s="223"/>
      <c r="C11" s="48"/>
      <c r="D11" s="49"/>
      <c r="E11" s="50"/>
      <c r="F11" s="51">
        <v>1500</v>
      </c>
      <c r="G11" s="49">
        <v>120</v>
      </c>
      <c r="H11" s="52">
        <v>20000</v>
      </c>
      <c r="I11" s="48"/>
      <c r="J11" s="49"/>
      <c r="K11" s="50"/>
      <c r="L11" s="51"/>
      <c r="M11" s="49"/>
      <c r="N11" s="52"/>
      <c r="O11" s="48">
        <v>2000</v>
      </c>
      <c r="P11" s="49">
        <v>240</v>
      </c>
      <c r="Q11" s="50">
        <v>120000</v>
      </c>
      <c r="R11" s="51"/>
      <c r="S11" s="49"/>
      <c r="T11" s="52"/>
      <c r="U11" s="54"/>
      <c r="V11" s="205" t="s">
        <v>50</v>
      </c>
      <c r="W11" s="205"/>
      <c r="X11" s="206"/>
    </row>
    <row r="12" spans="1:24" ht="13" thickBot="1">
      <c r="A12" s="221"/>
      <c r="B12" s="224"/>
      <c r="C12" s="227" t="s">
        <v>41</v>
      </c>
      <c r="D12" s="228"/>
      <c r="E12" s="208" t="s">
        <v>179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 t="s">
        <v>145</v>
      </c>
      <c r="U12" s="208"/>
      <c r="V12" s="208"/>
      <c r="W12" s="208"/>
      <c r="X12" s="209"/>
    </row>
    <row r="13" spans="1:24" ht="5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 ht="10">
      <c r="A15" s="220">
        <v>3</v>
      </c>
      <c r="B15" s="222" t="str">
        <f>'Summary of Activities'!B21</f>
        <v>Nov-16-19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 t="s">
        <v>141</v>
      </c>
      <c r="V15" s="203" t="s">
        <v>52</v>
      </c>
      <c r="W15" s="203"/>
      <c r="X15" s="204"/>
    </row>
    <row r="16" spans="1:24" s="7" customFormat="1" ht="13" thickBot="1">
      <c r="A16" s="220"/>
      <c r="B16" s="223"/>
      <c r="C16" s="48">
        <v>2500</v>
      </c>
      <c r="D16" s="49">
        <v>50</v>
      </c>
      <c r="E16" s="50">
        <v>250000</v>
      </c>
      <c r="F16" s="51"/>
      <c r="G16" s="49"/>
      <c r="H16" s="52"/>
      <c r="I16" s="48"/>
      <c r="J16" s="49"/>
      <c r="K16" s="50"/>
      <c r="L16" s="51">
        <v>2500</v>
      </c>
      <c r="M16" s="49">
        <v>50</v>
      </c>
      <c r="N16" s="52">
        <v>250000</v>
      </c>
      <c r="O16" s="48">
        <v>2500</v>
      </c>
      <c r="P16" s="49">
        <v>50</v>
      </c>
      <c r="Q16" s="50">
        <v>250000</v>
      </c>
      <c r="R16" s="51">
        <v>500</v>
      </c>
      <c r="S16" s="49">
        <v>15</v>
      </c>
      <c r="T16" s="52">
        <v>30000</v>
      </c>
      <c r="U16" s="54" t="s">
        <v>141</v>
      </c>
      <c r="V16" s="205" t="s">
        <v>50</v>
      </c>
      <c r="W16" s="205"/>
      <c r="X16" s="206"/>
    </row>
    <row r="17" spans="1:24" ht="13" thickBot="1">
      <c r="A17" s="221"/>
      <c r="B17" s="224"/>
      <c r="C17" s="227" t="s">
        <v>41</v>
      </c>
      <c r="D17" s="228"/>
      <c r="E17" s="208" t="s">
        <v>181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 t="s">
        <v>182</v>
      </c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 ht="10">
      <c r="A20" s="220">
        <v>4</v>
      </c>
      <c r="B20" s="222" t="str">
        <f>'Summary of Activities'!B22</f>
        <v>Nov-24-19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 t="s">
        <v>141</v>
      </c>
      <c r="V20" s="203" t="s">
        <v>52</v>
      </c>
      <c r="W20" s="203"/>
      <c r="X20" s="204"/>
    </row>
    <row r="21" spans="1:24" s="7" customFormat="1" ht="13" thickBot="1">
      <c r="A21" s="220"/>
      <c r="B21" s="223"/>
      <c r="C21" s="48"/>
      <c r="D21" s="49"/>
      <c r="E21" s="50"/>
      <c r="F21" s="51">
        <v>40</v>
      </c>
      <c r="G21" s="49">
        <v>8</v>
      </c>
      <c r="H21" s="52">
        <v>1500</v>
      </c>
      <c r="I21" s="48"/>
      <c r="J21" s="49"/>
      <c r="K21" s="50"/>
      <c r="L21" s="51">
        <v>40</v>
      </c>
      <c r="M21" s="49">
        <v>8</v>
      </c>
      <c r="N21" s="52">
        <v>1500</v>
      </c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" thickBot="1">
      <c r="A22" s="221"/>
      <c r="B22" s="224"/>
      <c r="C22" s="227" t="s">
        <v>41</v>
      </c>
      <c r="D22" s="228"/>
      <c r="E22" s="208" t="s">
        <v>183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 t="s">
        <v>184</v>
      </c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 ht="10">
      <c r="A25" s="220">
        <v>5</v>
      </c>
      <c r="B25" s="222" t="str">
        <f>'Summary of Activities'!B23</f>
        <v>Nov-24-19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 t="s">
        <v>141</v>
      </c>
      <c r="V25" s="203" t="s">
        <v>52</v>
      </c>
      <c r="W25" s="203"/>
      <c r="X25" s="204"/>
    </row>
    <row r="26" spans="1:24" s="7" customFormat="1" ht="13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>
        <v>40</v>
      </c>
      <c r="M26" s="49">
        <v>8</v>
      </c>
      <c r="N26" s="52">
        <v>22500</v>
      </c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" thickBot="1">
      <c r="A27" s="221"/>
      <c r="B27" s="224"/>
      <c r="C27" s="227" t="s">
        <v>41</v>
      </c>
      <c r="D27" s="228"/>
      <c r="E27" s="208" t="s">
        <v>186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 t="s">
        <v>185</v>
      </c>
      <c r="U27" s="208"/>
      <c r="V27" s="208"/>
      <c r="W27" s="208"/>
      <c r="X27" s="209"/>
    </row>
    <row r="28" spans="1:24" ht="5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 ht="10">
      <c r="A30" s="220">
        <v>6</v>
      </c>
      <c r="B30" s="222" t="str">
        <f>'Summary of Activities'!B24</f>
        <v>Nov-25-19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 t="s">
        <v>141</v>
      </c>
      <c r="V30" s="203" t="s">
        <v>52</v>
      </c>
      <c r="W30" s="203"/>
      <c r="X30" s="204"/>
    </row>
    <row r="31" spans="1:24" s="7" customFormat="1" ht="13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>
        <v>250</v>
      </c>
      <c r="P31" s="49">
        <v>8</v>
      </c>
      <c r="Q31" s="50">
        <v>2500</v>
      </c>
      <c r="R31" s="51"/>
      <c r="S31" s="49"/>
      <c r="T31" s="52"/>
      <c r="U31" s="54"/>
      <c r="V31" s="205" t="s">
        <v>50</v>
      </c>
      <c r="W31" s="205"/>
      <c r="X31" s="206"/>
    </row>
    <row r="32" spans="1:24" ht="13" thickBot="1">
      <c r="A32" s="221"/>
      <c r="B32" s="224"/>
      <c r="C32" s="227" t="s">
        <v>41</v>
      </c>
      <c r="D32" s="228"/>
      <c r="E32" s="208">
        <v>250</v>
      </c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 t="s">
        <v>187</v>
      </c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 ht="10">
      <c r="A35" s="220">
        <v>7</v>
      </c>
      <c r="B35" s="222" t="str">
        <f>'Summary of Activities'!B25</f>
        <v>Nov-25-19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 t="s">
        <v>141</v>
      </c>
      <c r="V35" s="203" t="s">
        <v>52</v>
      </c>
      <c r="W35" s="203"/>
      <c r="X35" s="204"/>
    </row>
    <row r="36" spans="1:24" s="7" customFormat="1" ht="13" thickBot="1">
      <c r="A36" s="220"/>
      <c r="B36" s="223"/>
      <c r="C36" s="48"/>
      <c r="D36" s="49"/>
      <c r="E36" s="50"/>
      <c r="F36" s="51">
        <v>300</v>
      </c>
      <c r="G36" s="49">
        <v>4</v>
      </c>
      <c r="H36" s="52">
        <v>1000</v>
      </c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" thickBot="1">
      <c r="A37" s="221"/>
      <c r="B37" s="224"/>
      <c r="C37" s="227" t="s">
        <v>41</v>
      </c>
      <c r="D37" s="228"/>
      <c r="E37" s="208" t="s">
        <v>188</v>
      </c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 t="s">
        <v>189</v>
      </c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 ht="10">
      <c r="A40" s="220">
        <v>8</v>
      </c>
      <c r="B40" s="222" t="str">
        <f>'Summary of Activities'!B26</f>
        <v>Nov-29-19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 t="s">
        <v>141</v>
      </c>
      <c r="V40" s="203" t="s">
        <v>52</v>
      </c>
      <c r="W40" s="203"/>
      <c r="X40" s="204"/>
    </row>
    <row r="41" spans="1:24" s="7" customFormat="1" ht="13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>
        <v>1500</v>
      </c>
      <c r="P41" s="49">
        <v>8</v>
      </c>
      <c r="Q41" s="50">
        <v>1500</v>
      </c>
      <c r="R41" s="51"/>
      <c r="S41" s="49"/>
      <c r="T41" s="52"/>
      <c r="U41" s="54"/>
      <c r="V41" s="205" t="s">
        <v>50</v>
      </c>
      <c r="W41" s="205"/>
      <c r="X41" s="206"/>
    </row>
    <row r="42" spans="1:24" ht="13" thickBot="1">
      <c r="A42" s="221"/>
      <c r="B42" s="224"/>
      <c r="C42" s="227" t="s">
        <v>41</v>
      </c>
      <c r="D42" s="228"/>
      <c r="E42" s="208" t="s">
        <v>191</v>
      </c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 t="s">
        <v>190</v>
      </c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3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2500</v>
      </c>
      <c r="G47" s="278"/>
      <c r="H47" s="277">
        <f>D6+D11+D16+D21+D26+D31+D36+D41</f>
        <v>50</v>
      </c>
      <c r="I47" s="278"/>
      <c r="J47" s="271">
        <f>E6+E11+E16+E21+E26+E31+E36+E41</f>
        <v>250000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1840</v>
      </c>
      <c r="G48" s="278"/>
      <c r="H48" s="277">
        <f>G6+G11+G16+G21+G26+G31+G36+G41</f>
        <v>132</v>
      </c>
      <c r="I48" s="278"/>
      <c r="J48" s="271">
        <f>H6+H11+H16+H21+H26+H31+H36+H41</f>
        <v>22500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2580</v>
      </c>
      <c r="G50" s="278"/>
      <c r="H50" s="277">
        <f>M6+M11+M16+M21+M26+M31+M36+M41</f>
        <v>66</v>
      </c>
      <c r="I50" s="278"/>
      <c r="J50" s="271">
        <f>N6+N11+N16+N21+N26+N31+N36+N41</f>
        <v>274000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7750</v>
      </c>
      <c r="G51" s="278"/>
      <c r="H51" s="277">
        <f>P6+P11+P16+P21+P26+P31+P36+P41</f>
        <v>346</v>
      </c>
      <c r="I51" s="278"/>
      <c r="J51" s="271">
        <f>Q6+Q11+Q16+Q21+Q26+Q31+Q36+Q41</f>
        <v>454000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500</v>
      </c>
      <c r="G52" s="274"/>
      <c r="H52" s="273">
        <f>S6+S11+S16+S21+S26+S31+S36+S41</f>
        <v>15</v>
      </c>
      <c r="I52" s="274"/>
      <c r="J52" s="256">
        <f>T6+T11+T16+T21+T26+T31+T36+T41</f>
        <v>30000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" customHeight="1" thickBot="1">
      <c r="A54" s="264" t="s">
        <v>56</v>
      </c>
      <c r="B54" s="265"/>
      <c r="C54" s="265"/>
      <c r="D54" s="265"/>
      <c r="E54" s="266"/>
      <c r="F54" s="261">
        <f>SUM(F47:G51)</f>
        <v>14670</v>
      </c>
      <c r="G54" s="262"/>
      <c r="H54" s="261">
        <f>SUM(H47:I52)</f>
        <v>609</v>
      </c>
      <c r="I54" s="262"/>
      <c r="J54" s="258">
        <f>SUM(J47:L52)</f>
        <v>1030500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/>
  <legacyDrawing r:id="rId1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150" workbookViewId="0">
      <selection activeCell="G39" sqref="G39:I39"/>
    </sheetView>
  </sheetViews>
  <sheetFormatPr baseColWidth="10" defaultRowHeight="13" x14ac:dyDescent="0"/>
  <cols>
    <col min="1" max="1" width="2.33203125" style="1" customWidth="1"/>
    <col min="2" max="2" width="2.83203125" style="1" customWidth="1"/>
    <col min="3" max="6" width="13.1640625" style="1" customWidth="1"/>
    <col min="7" max="7" width="14" style="1" customWidth="1"/>
    <col min="8" max="8" width="3.1640625" style="1" customWidth="1"/>
    <col min="9" max="9" width="17.1640625" style="1" customWidth="1"/>
    <col min="10" max="16384" width="10.8320312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9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7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4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/>
  <drawing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2019-12-04T12:34:49Z</cp:lastPrinted>
  <dcterms:created xsi:type="dcterms:W3CDTF">2013-07-03T03:04:40Z</dcterms:created>
  <dcterms:modified xsi:type="dcterms:W3CDTF">2019-12-04T12:59:09Z</dcterms:modified>
</cp:coreProperties>
</file>